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_xlnm._FilterDatabase" localSheetId="0">Sheet1!$A$2:$J$46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<sst xmlns="http://schemas.openxmlformats.org/spreadsheetml/2006/main" count="146" uniqueCount="76">
  <si>
    <t>2026年常州市新北区区属学校公开招聘教师
音乐、体育、美术岗位资格复审人员名单</t>
  </si>
  <si>
    <t>序号</t>
  </si>
  <si>
    <t>考生姓名</t>
  </si>
  <si>
    <t>身份证号码</t>
  </si>
  <si>
    <t>岗位名称</t>
  </si>
  <si>
    <t>岗位分类</t>
  </si>
  <si>
    <t>岗位代码</t>
  </si>
  <si>
    <t>笔试成绩</t>
  </si>
  <si>
    <t>专业技能成绩</t>
  </si>
  <si>
    <t>合成成绩</t>
  </si>
  <si>
    <t>岗位名次</t>
  </si>
  <si>
    <t>陈昊</t>
  </si>
  <si>
    <t>3202****1425</t>
  </si>
  <si>
    <t>高中美术1组</t>
  </si>
  <si>
    <t>A类</t>
  </si>
  <si>
    <t>01</t>
  </si>
  <si>
    <t>王富娟</t>
  </si>
  <si>
    <t>3201****0425</t>
  </si>
  <si>
    <t>徐晶</t>
  </si>
  <si>
    <t>3204****260X</t>
  </si>
  <si>
    <t>王妍</t>
  </si>
  <si>
    <t>3206****7465</t>
  </si>
  <si>
    <t>初中美术1组</t>
  </si>
  <si>
    <t>B类</t>
  </si>
  <si>
    <t>封晓璇</t>
  </si>
  <si>
    <t>3707****0226</t>
  </si>
  <si>
    <t>周文娟</t>
  </si>
  <si>
    <t>3212****7649</t>
  </si>
  <si>
    <t>唐欣漪</t>
  </si>
  <si>
    <t>3204****2525</t>
  </si>
  <si>
    <t>初中音乐1组</t>
  </si>
  <si>
    <t>周芷亦</t>
  </si>
  <si>
    <t>3204****2823</t>
  </si>
  <si>
    <t>裴钰</t>
  </si>
  <si>
    <t>3204****8822</t>
  </si>
  <si>
    <t>谢斯红</t>
  </si>
  <si>
    <t>5106****0926</t>
  </si>
  <si>
    <t>初中体育1组（足球）</t>
  </si>
  <si>
    <t>胡绪洲</t>
  </si>
  <si>
    <t>3207****3015</t>
  </si>
  <si>
    <t>葛力文</t>
  </si>
  <si>
    <t>3213****3919</t>
  </si>
  <si>
    <t>王晖</t>
  </si>
  <si>
    <t>3204****1437</t>
  </si>
  <si>
    <t>初中体育2组（排球）</t>
  </si>
  <si>
    <t>02</t>
  </si>
  <si>
    <t>张雪菲</t>
  </si>
  <si>
    <t>3204****1723</t>
  </si>
  <si>
    <t>刘西川</t>
  </si>
  <si>
    <t>3713****3017</t>
  </si>
  <si>
    <t>高卿</t>
  </si>
  <si>
    <t>3204****3832</t>
  </si>
  <si>
    <t>初中体育3组（田径）</t>
  </si>
  <si>
    <t>03</t>
  </si>
  <si>
    <t>丁晓杰</t>
  </si>
  <si>
    <t>3204****3114</t>
  </si>
  <si>
    <t>朱凤</t>
  </si>
  <si>
    <t>3212****4543</t>
  </si>
  <si>
    <t>束子康</t>
  </si>
  <si>
    <t>3204****5517</t>
  </si>
  <si>
    <t>马士浩</t>
  </si>
  <si>
    <t>3713****7314</t>
  </si>
  <si>
    <t>张贝贝</t>
  </si>
  <si>
    <t>3412****3728</t>
  </si>
  <si>
    <t>张辉祥</t>
  </si>
  <si>
    <t>3622****3211</t>
  </si>
  <si>
    <t>余明新</t>
  </si>
  <si>
    <t>3424****8272</t>
  </si>
  <si>
    <t>万宇鑫</t>
  </si>
  <si>
    <t>3204****2836</t>
  </si>
  <si>
    <t>罗朕</t>
  </si>
  <si>
    <t>3204****4615</t>
  </si>
  <si>
    <t>张碧瑶</t>
  </si>
  <si>
    <t>4103****0023</t>
  </si>
  <si>
    <t>王依伦</t>
  </si>
  <si>
    <t>4206****3035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</si>
</sst>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方正小标宋_GBK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3" borderId="11">
      <alignment vertical="center"/>
    </xf>
    <xf numFmtId="0" fontId="15" fillId="4" borderId="12">
      <alignment vertical="center"/>
    </xf>
    <xf numFmtId="0" fontId="16" fillId="4" borderId="11">
      <alignment vertical="center"/>
    </xf>
    <xf numFmtId="0" fontId="17" fillId="5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-&#25945;&#24072;&#25307;&#32856;\&#65314;&#65293;&#20154;&#21592;&#36827;&#20986;\1-&#23601;&#19994;&#23433;&#25490;&#65288;&#25945;&#24072;&#25307;&#32856;&#65289;\2026&#25307;&#32856;\2026&#20844;&#24320;&#25307;&#32856;\5-&#19987;&#19994;&#25216;&#33021;&#27979;&#35797;\1%20&#19987;&#19994;&#25216;&#33021;&#27979;&#35797;&#34920;&#26684;(xin\1-&#25104;&#32489;&#32479;&#35745;\&#65288;&#35745;&#31639;&#24635;&#20998;&#65289;&#38468;&#20214;1&#65306;2026&#24180;&#24120;&#24030;&#24066;&#26032;&#21271;&#21306;&#21306;&#23646;&#23398;&#26657;&#20844;&#24320;&#25307;&#32856;&#25945;&#24072;&#37096;&#20998;&#23703;&#20301;&#21442;&#21152;&#25216;&#33021;&#27979;&#35797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总分"/>
      <sheetName val="技能测试名单"/>
      <sheetName val="体育"/>
      <sheetName val="音乐"/>
      <sheetName val="美术"/>
    </sheetNames>
    <sheetDataSet>
      <sheetData sheetId="0"/>
      <sheetData sheetId="1"/>
      <sheetData sheetId="2">
        <row r="3">
          <cell r="C3" t="str">
            <v>考生姓名</v>
          </cell>
          <cell r="D3" t="str">
            <v>项目1
（队列）</v>
          </cell>
          <cell r="E3" t="str">
            <v>项目2
（专项）</v>
          </cell>
          <cell r="F3" t="str">
            <v>项目3
（特长）</v>
          </cell>
          <cell r="G3" t="str">
            <v>总分</v>
          </cell>
        </row>
        <row r="4">
          <cell r="C4" t="str">
            <v>田冉冉</v>
          </cell>
          <cell r="D4">
            <v>24</v>
          </cell>
          <cell r="E4">
            <v>38</v>
          </cell>
          <cell r="F4">
            <v>15.33</v>
          </cell>
          <cell r="G4">
            <v>77.33</v>
          </cell>
        </row>
        <row r="5">
          <cell r="C5" t="str">
            <v>冯巩</v>
          </cell>
          <cell r="D5">
            <v>23.67</v>
          </cell>
          <cell r="E5">
            <v>37.33</v>
          </cell>
          <cell r="F5">
            <v>14.33</v>
          </cell>
          <cell r="G5">
            <v>75.33</v>
          </cell>
        </row>
        <row r="6">
          <cell r="C6" t="str">
            <v>谢斯红</v>
          </cell>
          <cell r="D6">
            <v>24.33</v>
          </cell>
          <cell r="E6">
            <v>40.33</v>
          </cell>
          <cell r="F6">
            <v>16</v>
          </cell>
          <cell r="G6">
            <v>80.66</v>
          </cell>
        </row>
        <row r="7">
          <cell r="C7" t="str">
            <v>葛力文</v>
          </cell>
          <cell r="D7">
            <v>24.33</v>
          </cell>
          <cell r="E7">
            <v>36.33</v>
          </cell>
          <cell r="F7">
            <v>17</v>
          </cell>
          <cell r="G7">
            <v>77.66</v>
          </cell>
        </row>
        <row r="8">
          <cell r="C8" t="str">
            <v>朱志烨</v>
          </cell>
          <cell r="D8">
            <v>22.67</v>
          </cell>
          <cell r="E8">
            <v>39</v>
          </cell>
          <cell r="F8">
            <v>13.67</v>
          </cell>
          <cell r="G8">
            <v>75.34</v>
          </cell>
        </row>
        <row r="9">
          <cell r="C9" t="str">
            <v>胡绪洲</v>
          </cell>
          <cell r="D9">
            <v>25.67</v>
          </cell>
          <cell r="E9">
            <v>42</v>
          </cell>
          <cell r="F9">
            <v>17.67</v>
          </cell>
          <cell r="G9">
            <v>85.34</v>
          </cell>
        </row>
        <row r="10">
          <cell r="C10" t="str">
            <v>王晨曦</v>
          </cell>
          <cell r="D10">
            <v>22.33</v>
          </cell>
          <cell r="E10">
            <v>39.67</v>
          </cell>
          <cell r="F10">
            <v>13.67</v>
          </cell>
          <cell r="G10">
            <v>75.67</v>
          </cell>
        </row>
        <row r="11">
          <cell r="C11" t="str">
            <v>张雪菲</v>
          </cell>
          <cell r="D11">
            <v>25.67</v>
          </cell>
          <cell r="E11">
            <v>40.33</v>
          </cell>
          <cell r="F11">
            <v>14</v>
          </cell>
          <cell r="G11">
            <v>80</v>
          </cell>
        </row>
        <row r="12">
          <cell r="C12" t="str">
            <v>沈浩男</v>
          </cell>
          <cell r="D12">
            <v>21</v>
          </cell>
          <cell r="E12">
            <v>36.33</v>
          </cell>
          <cell r="F12">
            <v>13.33</v>
          </cell>
          <cell r="G12">
            <v>70.66</v>
          </cell>
        </row>
        <row r="13">
          <cell r="C13" t="str">
            <v>刘万礼</v>
          </cell>
          <cell r="D13">
            <v>17.67</v>
          </cell>
          <cell r="E13">
            <v>34.33</v>
          </cell>
          <cell r="F13">
            <v>14</v>
          </cell>
          <cell r="G13">
            <v>66</v>
          </cell>
        </row>
        <row r="14">
          <cell r="C14" t="str">
            <v>张天乐</v>
          </cell>
          <cell r="D14">
            <v>23</v>
          </cell>
          <cell r="E14">
            <v>37.33</v>
          </cell>
          <cell r="F14">
            <v>13.67</v>
          </cell>
          <cell r="G14">
            <v>74</v>
          </cell>
        </row>
        <row r="15">
          <cell r="C15" t="str">
            <v>王晖</v>
          </cell>
          <cell r="D15">
            <v>26.33</v>
          </cell>
          <cell r="E15">
            <v>41.67</v>
          </cell>
          <cell r="F15">
            <v>15.67</v>
          </cell>
          <cell r="G15">
            <v>83.67</v>
          </cell>
        </row>
        <row r="16">
          <cell r="C16" t="str">
            <v>刘西川</v>
          </cell>
          <cell r="D16">
            <v>18</v>
          </cell>
          <cell r="E16">
            <v>39.67</v>
          </cell>
          <cell r="F16">
            <v>15.67</v>
          </cell>
          <cell r="G16">
            <v>73.34</v>
          </cell>
        </row>
        <row r="17">
          <cell r="C17" t="str">
            <v>李佳佳</v>
          </cell>
          <cell r="D17">
            <v>18</v>
          </cell>
          <cell r="E17">
            <v>35.67</v>
          </cell>
          <cell r="F17">
            <v>15.33</v>
          </cell>
          <cell r="G17">
            <v>69</v>
          </cell>
        </row>
        <row r="18">
          <cell r="C18" t="str">
            <v>黄微</v>
          </cell>
          <cell r="D18">
            <v>21.33</v>
          </cell>
          <cell r="E18">
            <v>30</v>
          </cell>
          <cell r="F18">
            <v>14</v>
          </cell>
          <cell r="G18">
            <v>65.33</v>
          </cell>
        </row>
        <row r="19">
          <cell r="C19" t="str">
            <v>罗朕</v>
          </cell>
          <cell r="D19">
            <v>23.67</v>
          </cell>
          <cell r="E19">
            <v>38</v>
          </cell>
          <cell r="F19">
            <v>17</v>
          </cell>
          <cell r="G19">
            <v>78.67</v>
          </cell>
        </row>
        <row r="20">
          <cell r="C20" t="str">
            <v>丁晓杰</v>
          </cell>
          <cell r="D20">
            <v>25.33</v>
          </cell>
          <cell r="E20">
            <v>42.33</v>
          </cell>
          <cell r="F20">
            <v>16.67</v>
          </cell>
          <cell r="G20">
            <v>84.33</v>
          </cell>
        </row>
        <row r="21">
          <cell r="C21" t="str">
            <v>左天龙</v>
          </cell>
          <cell r="D21">
            <v>21.33</v>
          </cell>
          <cell r="E21">
            <v>35</v>
          </cell>
          <cell r="F21">
            <v>14.67</v>
          </cell>
          <cell r="G21">
            <v>71</v>
          </cell>
        </row>
        <row r="22">
          <cell r="C22" t="str">
            <v>朱凤</v>
          </cell>
          <cell r="D22">
            <v>25</v>
          </cell>
          <cell r="E22">
            <v>42.67</v>
          </cell>
          <cell r="F22">
            <v>14.67</v>
          </cell>
          <cell r="G22">
            <v>82.34</v>
          </cell>
        </row>
        <row r="23">
          <cell r="C23" t="str">
            <v>张辉祥</v>
          </cell>
          <cell r="D23">
            <v>23</v>
          </cell>
          <cell r="E23">
            <v>37.33</v>
          </cell>
          <cell r="F23">
            <v>14.33</v>
          </cell>
          <cell r="G23">
            <v>74.66</v>
          </cell>
        </row>
        <row r="24">
          <cell r="C24" t="str">
            <v>张碧瑶</v>
          </cell>
          <cell r="D24">
            <v>25</v>
          </cell>
          <cell r="E24">
            <v>34.33</v>
          </cell>
          <cell r="F24">
            <v>16</v>
          </cell>
          <cell r="G24">
            <v>75.33</v>
          </cell>
        </row>
        <row r="25">
          <cell r="C25" t="str">
            <v>戴弘毅</v>
          </cell>
          <cell r="D25">
            <v>18</v>
          </cell>
          <cell r="E25">
            <v>34.67</v>
          </cell>
          <cell r="F25">
            <v>15</v>
          </cell>
          <cell r="G25">
            <v>67.67</v>
          </cell>
        </row>
        <row r="26">
          <cell r="C26" t="str">
            <v>王依伦</v>
          </cell>
          <cell r="D26">
            <v>25</v>
          </cell>
          <cell r="E26">
            <v>39</v>
          </cell>
          <cell r="F26">
            <v>14</v>
          </cell>
          <cell r="G26">
            <v>78</v>
          </cell>
        </row>
        <row r="27">
          <cell r="C27" t="str">
            <v>张贝贝</v>
          </cell>
          <cell r="D27">
            <v>24.67</v>
          </cell>
          <cell r="E27">
            <v>38.67</v>
          </cell>
          <cell r="F27">
            <v>17.67</v>
          </cell>
          <cell r="G27">
            <v>81.01</v>
          </cell>
        </row>
        <row r="28">
          <cell r="C28" t="str">
            <v>高卿</v>
          </cell>
          <cell r="D28">
            <v>26.67</v>
          </cell>
          <cell r="E28">
            <v>41.67</v>
          </cell>
          <cell r="F28">
            <v>18</v>
          </cell>
          <cell r="G28">
            <v>86.34</v>
          </cell>
        </row>
        <row r="29">
          <cell r="C29" t="str">
            <v>束子康</v>
          </cell>
          <cell r="D29">
            <v>24.67</v>
          </cell>
          <cell r="E29">
            <v>39.33</v>
          </cell>
          <cell r="F29">
            <v>16</v>
          </cell>
          <cell r="G29">
            <v>80</v>
          </cell>
        </row>
        <row r="30">
          <cell r="C30" t="str">
            <v>张磊</v>
          </cell>
          <cell r="D30">
            <v>23.33</v>
          </cell>
          <cell r="E30">
            <v>37</v>
          </cell>
          <cell r="F30">
            <v>16.33</v>
          </cell>
          <cell r="G30">
            <v>76.66</v>
          </cell>
        </row>
        <row r="31">
          <cell r="C31" t="str">
            <v>马士浩</v>
          </cell>
          <cell r="D31">
            <v>24</v>
          </cell>
          <cell r="E31">
            <v>40.33</v>
          </cell>
          <cell r="F31">
            <v>17.67</v>
          </cell>
          <cell r="G31">
            <v>82</v>
          </cell>
        </row>
        <row r="32">
          <cell r="C32" t="str">
            <v>万宇鑫</v>
          </cell>
          <cell r="D32">
            <v>23.67</v>
          </cell>
          <cell r="E32">
            <v>38.67</v>
          </cell>
          <cell r="F32">
            <v>16</v>
          </cell>
          <cell r="G32">
            <v>78.34</v>
          </cell>
        </row>
        <row r="33">
          <cell r="C33" t="str">
            <v>吕易</v>
          </cell>
          <cell r="D33">
            <v>22</v>
          </cell>
          <cell r="E33">
            <v>35.33</v>
          </cell>
          <cell r="F33">
            <v>16</v>
          </cell>
          <cell r="G33">
            <v>73.33</v>
          </cell>
        </row>
        <row r="34">
          <cell r="C34" t="str">
            <v>余明新</v>
          </cell>
          <cell r="D34">
            <v>24</v>
          </cell>
          <cell r="E34">
            <v>38.33</v>
          </cell>
          <cell r="F34">
            <v>17</v>
          </cell>
          <cell r="G34">
            <v>79.33</v>
          </cell>
        </row>
        <row r="35">
          <cell r="C35" t="str">
            <v>张接成</v>
          </cell>
          <cell r="D35">
            <v>18</v>
          </cell>
          <cell r="E35">
            <v>33</v>
          </cell>
          <cell r="F35">
            <v>15.67</v>
          </cell>
          <cell r="G35">
            <v>66.67</v>
          </cell>
        </row>
      </sheetData>
      <sheetData sheetId="3">
        <row r="3">
          <cell r="C3" t="str">
            <v>考生姓名</v>
          </cell>
          <cell r="D3" t="str">
            <v>项目1
（声乐）</v>
          </cell>
          <cell r="E3" t="str">
            <v>项目2
（钢琴）</v>
          </cell>
          <cell r="F3" t="str">
            <v>总分</v>
          </cell>
        </row>
        <row r="4">
          <cell r="C4" t="str">
            <v>李欣仪</v>
          </cell>
          <cell r="D4">
            <v>40.33</v>
          </cell>
          <cell r="E4">
            <v>40.67</v>
          </cell>
          <cell r="F4">
            <v>81</v>
          </cell>
        </row>
        <row r="5">
          <cell r="C5" t="str">
            <v>唐欣漪</v>
          </cell>
          <cell r="D5">
            <v>44.33</v>
          </cell>
          <cell r="E5">
            <v>44.67</v>
          </cell>
          <cell r="F5">
            <v>89</v>
          </cell>
        </row>
        <row r="6">
          <cell r="C6" t="str">
            <v>郑淑文</v>
          </cell>
          <cell r="D6">
            <v>41.33</v>
          </cell>
          <cell r="E6">
            <v>35.33</v>
          </cell>
          <cell r="F6">
            <v>76.66</v>
          </cell>
        </row>
        <row r="7">
          <cell r="C7" t="str">
            <v>周芷亦</v>
          </cell>
          <cell r="D7">
            <v>42.33</v>
          </cell>
          <cell r="E7">
            <v>41.33</v>
          </cell>
          <cell r="F7">
            <v>83.66</v>
          </cell>
        </row>
        <row r="8">
          <cell r="C8" t="str">
            <v>裴钰</v>
          </cell>
          <cell r="D8">
            <v>37</v>
          </cell>
          <cell r="E8">
            <v>43.33</v>
          </cell>
          <cell r="F8">
            <v>80.33</v>
          </cell>
        </row>
        <row r="9">
          <cell r="C9" t="str">
            <v>姚佳怡</v>
          </cell>
          <cell r="D9">
            <v>40</v>
          </cell>
          <cell r="E9">
            <v>32</v>
          </cell>
          <cell r="F9">
            <v>72</v>
          </cell>
        </row>
      </sheetData>
      <sheetData sheetId="4">
        <row r="3">
          <cell r="C3" t="str">
            <v>考生姓名</v>
          </cell>
          <cell r="D3" t="str">
            <v>评委1</v>
          </cell>
          <cell r="E3" t="str">
            <v>评委2</v>
          </cell>
          <cell r="F3" t="str">
            <v>评委3</v>
          </cell>
          <cell r="G3" t="str">
            <v>评委4</v>
          </cell>
          <cell r="H3" t="str">
            <v>评委5</v>
          </cell>
          <cell r="I3" t="str">
            <v>平均</v>
          </cell>
        </row>
        <row r="4">
          <cell r="C4" t="str">
            <v>蒋琳</v>
          </cell>
          <cell r="D4">
            <v>81.2</v>
          </cell>
          <cell r="E4">
            <v>82.6</v>
          </cell>
          <cell r="F4">
            <v>81.6</v>
          </cell>
          <cell r="G4">
            <v>82.6</v>
          </cell>
          <cell r="H4">
            <v>72.4</v>
          </cell>
          <cell r="I4">
            <v>81.8</v>
          </cell>
        </row>
        <row r="5">
          <cell r="C5" t="str">
            <v>徐晶</v>
          </cell>
          <cell r="D5">
            <v>91</v>
          </cell>
          <cell r="E5">
            <v>83</v>
          </cell>
          <cell r="F5">
            <v>82.4</v>
          </cell>
          <cell r="G5">
            <v>88</v>
          </cell>
          <cell r="H5">
            <v>89.2</v>
          </cell>
          <cell r="I5">
            <v>86.73</v>
          </cell>
        </row>
        <row r="6">
          <cell r="C6" t="str">
            <v>王清文</v>
          </cell>
          <cell r="D6">
            <v>79.6</v>
          </cell>
          <cell r="E6">
            <v>75.6</v>
          </cell>
          <cell r="F6">
            <v>77</v>
          </cell>
          <cell r="G6">
            <v>84.8</v>
          </cell>
          <cell r="H6">
            <v>80.4</v>
          </cell>
          <cell r="I6">
            <v>79</v>
          </cell>
        </row>
        <row r="7">
          <cell r="C7" t="str">
            <v>陈昊</v>
          </cell>
          <cell r="D7">
            <v>90</v>
          </cell>
          <cell r="E7">
            <v>90.2</v>
          </cell>
          <cell r="F7">
            <v>89</v>
          </cell>
          <cell r="G7">
            <v>84.4</v>
          </cell>
          <cell r="H7">
            <v>72.4</v>
          </cell>
          <cell r="I7">
            <v>87.8</v>
          </cell>
        </row>
        <row r="8">
          <cell r="C8" t="str">
            <v>李雪</v>
          </cell>
          <cell r="D8">
            <v>79.8</v>
          </cell>
          <cell r="E8">
            <v>77.2</v>
          </cell>
          <cell r="F8">
            <v>80.2</v>
          </cell>
          <cell r="G8">
            <v>79.8</v>
          </cell>
          <cell r="H8">
            <v>74.6</v>
          </cell>
          <cell r="I8">
            <v>78.93</v>
          </cell>
        </row>
        <row r="9">
          <cell r="C9" t="str">
            <v>王富娟</v>
          </cell>
          <cell r="D9">
            <v>83.4</v>
          </cell>
          <cell r="E9">
            <v>84.8</v>
          </cell>
          <cell r="F9">
            <v>85</v>
          </cell>
          <cell r="G9">
            <v>83.6</v>
          </cell>
          <cell r="H9">
            <v>88.4</v>
          </cell>
          <cell r="I9">
            <v>84.47</v>
          </cell>
        </row>
        <row r="10">
          <cell r="C10" t="str">
            <v>宋天乐</v>
          </cell>
          <cell r="D10">
            <v>70</v>
          </cell>
          <cell r="E10">
            <v>72</v>
          </cell>
          <cell r="F10">
            <v>70</v>
          </cell>
          <cell r="G10">
            <v>70</v>
          </cell>
          <cell r="H10">
            <v>60</v>
          </cell>
          <cell r="I10">
            <v>70</v>
          </cell>
        </row>
        <row r="11">
          <cell r="C11" t="str">
            <v>封晓璇</v>
          </cell>
          <cell r="D11">
            <v>73.6</v>
          </cell>
          <cell r="E11">
            <v>86.8</v>
          </cell>
          <cell r="F11">
            <v>82.4</v>
          </cell>
          <cell r="G11">
            <v>81</v>
          </cell>
          <cell r="H11">
            <v>77.6</v>
          </cell>
          <cell r="I11">
            <v>80.33</v>
          </cell>
        </row>
        <row r="12">
          <cell r="C12" t="str">
            <v>刘阳</v>
          </cell>
          <cell r="D12">
            <v>73.4</v>
          </cell>
          <cell r="E12">
            <v>76.2</v>
          </cell>
          <cell r="F12">
            <v>75.6</v>
          </cell>
          <cell r="G12">
            <v>78.4</v>
          </cell>
          <cell r="H12">
            <v>74.2</v>
          </cell>
          <cell r="I12">
            <v>75.33</v>
          </cell>
        </row>
        <row r="13">
          <cell r="C13" t="str">
            <v>王妍</v>
          </cell>
          <cell r="D13">
            <v>74.4</v>
          </cell>
          <cell r="E13">
            <v>83</v>
          </cell>
          <cell r="F13">
            <v>82.8</v>
          </cell>
          <cell r="G13">
            <v>80</v>
          </cell>
          <cell r="H13">
            <v>84.2</v>
          </cell>
          <cell r="I13">
            <v>81.93</v>
          </cell>
        </row>
        <row r="14">
          <cell r="C14" t="str">
            <v>金梦圆</v>
          </cell>
          <cell r="D14">
            <v>72.6</v>
          </cell>
          <cell r="E14">
            <v>79.6</v>
          </cell>
          <cell r="F14">
            <v>79.6</v>
          </cell>
          <cell r="G14">
            <v>74.6</v>
          </cell>
          <cell r="H14">
            <v>69.4</v>
          </cell>
          <cell r="I14">
            <v>75.6</v>
          </cell>
        </row>
        <row r="15">
          <cell r="C15" t="str">
            <v>周文娟</v>
          </cell>
          <cell r="D15">
            <v>75.4</v>
          </cell>
          <cell r="E15">
            <v>86.6</v>
          </cell>
          <cell r="F15">
            <v>78.8</v>
          </cell>
          <cell r="G15">
            <v>74.4</v>
          </cell>
          <cell r="H15">
            <v>79.8</v>
          </cell>
          <cell r="I15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130" zoomScaleNormal="130" topLeftCell="A6" workbookViewId="0">
      <selection activeCell="L13" sqref="L13"/>
    </sheetView>
  </sheetViews>
  <sheetFormatPr defaultColWidth="9" defaultRowHeight="11.25"/>
  <cols>
    <col min="1" max="1" width="3.16666666666667" style="1" customWidth="1"/>
    <col min="2" max="2" width="8.5" style="1" customWidth="1"/>
    <col min="3" max="3" width="13" style="1" customWidth="1"/>
    <col min="4" max="4" width="19.6916666666667" style="4" customWidth="1"/>
    <col min="5" max="6" width="4.16666666666667" style="1" customWidth="1"/>
    <col min="7" max="9" width="8.16666666666667" style="5" customWidth="1"/>
    <col min="10" max="10" width="7.33333333333333" style="6" customWidth="1"/>
    <col min="11" max="16382" width="9" style="1"/>
    <col min="16383" max="16384" width="9" style="7"/>
  </cols>
  <sheetData>
    <row r="1" s="1" customFormat="1" ht="47" customHeight="1" spans="1:10">
      <c r="A1" s="8" t="s">
        <v>0</v>
      </c>
      <c r="B1" s="8"/>
      <c r="C1" s="8"/>
      <c r="D1" s="8"/>
      <c r="E1" s="8"/>
      <c r="F1" s="8"/>
      <c r="G1" s="9"/>
      <c r="H1" s="9"/>
      <c r="I1" s="9"/>
      <c r="J1" s="10"/>
    </row>
    <row r="2" s="2" customFormat="1" ht="24" spans="1:10">
      <c r="A2" s="11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15" t="s">
        <v>9</v>
      </c>
      <c r="J2" s="16" t="s">
        <v>10</v>
      </c>
    </row>
    <row r="3" s="3" customFormat="1" ht="17" customHeight="1" spans="1:10">
      <c r="A3" s="17">
        <v>1</v>
      </c>
      <c r="B3" s="18" t="s">
        <v>11</v>
      </c>
      <c r="C3" s="19" t="s">
        <v>12</v>
      </c>
      <c r="D3" s="20" t="s">
        <v>13</v>
      </c>
      <c r="E3" s="20" t="s">
        <v>14</v>
      </c>
      <c r="F3" s="20" t="s">
        <v>15</v>
      </c>
      <c r="G3" s="21">
        <v>62.5</v>
      </c>
      <c r="H3" s="22">
        <f>VLOOKUP(B3,[1]美术!C$1:I$65536,7,FALSE)</f>
        <v>87.8</v>
      </c>
      <c r="I3" s="22">
        <f t="shared" ref="I3:I29" si="0">G3*0.3+H3*0.7</f>
        <v>80.21</v>
      </c>
      <c r="J3" s="18">
        <v>1</v>
      </c>
    </row>
    <row r="4" s="3" customFormat="1" ht="17" customHeight="1" spans="1:10">
      <c r="A4" s="17">
        <v>2</v>
      </c>
      <c r="B4" s="23" t="s">
        <v>16</v>
      </c>
      <c r="C4" s="20" t="s">
        <v>17</v>
      </c>
      <c r="D4" s="20" t="s">
        <v>13</v>
      </c>
      <c r="E4" s="20" t="s">
        <v>14</v>
      </c>
      <c r="F4" s="20" t="s">
        <v>15</v>
      </c>
      <c r="G4" s="21">
        <v>68</v>
      </c>
      <c r="H4" s="22">
        <f>VLOOKUP(B4,[1]美术!C$1:I$65536,7,FALSE)</f>
        <v>84.47</v>
      </c>
      <c r="I4" s="22">
        <f t="shared" si="0"/>
        <v>79.529</v>
      </c>
      <c r="J4" s="18">
        <v>2</v>
      </c>
    </row>
    <row r="5" s="3" customFormat="1" ht="17" customHeight="1" spans="1:10">
      <c r="A5" s="17">
        <v>3</v>
      </c>
      <c r="B5" s="23" t="s">
        <v>18</v>
      </c>
      <c r="C5" s="20" t="s">
        <v>19</v>
      </c>
      <c r="D5" s="20" t="s">
        <v>13</v>
      </c>
      <c r="E5" s="20" t="s">
        <v>14</v>
      </c>
      <c r="F5" s="20" t="s">
        <v>15</v>
      </c>
      <c r="G5" s="21">
        <v>61.5</v>
      </c>
      <c r="H5" s="22">
        <f>VLOOKUP(B5,[1]美术!C$1:I$65536,7,FALSE)</f>
        <v>86.73</v>
      </c>
      <c r="I5" s="22">
        <f t="shared" si="0"/>
        <v>79.161</v>
      </c>
      <c r="J5" s="18">
        <v>3</v>
      </c>
    </row>
    <row r="6" s="3" customFormat="1" ht="17" customHeight="1" spans="1:10">
      <c r="A6" s="17">
        <v>4</v>
      </c>
      <c r="B6" s="23" t="s">
        <v>20</v>
      </c>
      <c r="C6" s="20" t="s">
        <v>21</v>
      </c>
      <c r="D6" s="20" t="s">
        <v>22</v>
      </c>
      <c r="E6" s="20" t="s">
        <v>23</v>
      </c>
      <c r="F6" s="20" t="s">
        <v>15</v>
      </c>
      <c r="G6" s="21">
        <v>61.5</v>
      </c>
      <c r="H6" s="22">
        <f>VLOOKUP(B6,[1]美术!C$1:I$65536,7,FALSE)</f>
        <v>81.93</v>
      </c>
      <c r="I6" s="22">
        <f t="shared" si="0"/>
        <v>75.801</v>
      </c>
      <c r="J6" s="18">
        <v>1</v>
      </c>
    </row>
    <row r="7" s="3" customFormat="1" ht="17" customHeight="1" spans="1:10">
      <c r="A7" s="17">
        <v>5</v>
      </c>
      <c r="B7" s="23" t="s">
        <v>24</v>
      </c>
      <c r="C7" s="20" t="s">
        <v>25</v>
      </c>
      <c r="D7" s="20" t="s">
        <v>22</v>
      </c>
      <c r="E7" s="20" t="s">
        <v>23</v>
      </c>
      <c r="F7" s="20" t="s">
        <v>15</v>
      </c>
      <c r="G7" s="21">
        <v>61.5</v>
      </c>
      <c r="H7" s="22">
        <f>VLOOKUP(B7,[1]美术!C$1:I$65536,7,FALSE)</f>
        <v>80.33</v>
      </c>
      <c r="I7" s="22">
        <f t="shared" si="0"/>
        <v>74.681</v>
      </c>
      <c r="J7" s="18">
        <v>2</v>
      </c>
    </row>
    <row r="8" s="3" customFormat="1" ht="17" customHeight="1" spans="1:10">
      <c r="A8" s="17">
        <v>6</v>
      </c>
      <c r="B8" s="23" t="s">
        <v>26</v>
      </c>
      <c r="C8" s="20" t="s">
        <v>27</v>
      </c>
      <c r="D8" s="20" t="s">
        <v>22</v>
      </c>
      <c r="E8" s="20" t="s">
        <v>23</v>
      </c>
      <c r="F8" s="20" t="s">
        <v>15</v>
      </c>
      <c r="G8" s="21">
        <v>64.5</v>
      </c>
      <c r="H8" s="22">
        <f>VLOOKUP(B8,[1]美术!C$1:I$65536,7,FALSE)</f>
        <v>78</v>
      </c>
      <c r="I8" s="22">
        <f t="shared" si="0"/>
        <v>73.95</v>
      </c>
      <c r="J8" s="18">
        <v>3</v>
      </c>
    </row>
    <row r="9" s="3" customFormat="1" ht="17" customHeight="1" spans="1:10">
      <c r="A9" s="17">
        <v>7</v>
      </c>
      <c r="B9" s="23" t="s">
        <v>28</v>
      </c>
      <c r="C9" s="20" t="s">
        <v>29</v>
      </c>
      <c r="D9" s="20" t="s">
        <v>30</v>
      </c>
      <c r="E9" s="20" t="s">
        <v>14</v>
      </c>
      <c r="F9" s="20" t="s">
        <v>15</v>
      </c>
      <c r="G9" s="21">
        <v>76.5</v>
      </c>
      <c r="H9" s="22">
        <f>VLOOKUP(B9,[1]音乐!C$1:F$65536,4,FALSE)</f>
        <v>89</v>
      </c>
      <c r="I9" s="22">
        <f t="shared" si="0"/>
        <v>85.25</v>
      </c>
      <c r="J9" s="18">
        <v>1</v>
      </c>
    </row>
    <row r="10" s="3" customFormat="1" ht="17" customHeight="1" spans="1:10">
      <c r="A10" s="17">
        <v>8</v>
      </c>
      <c r="B10" s="23" t="s">
        <v>31</v>
      </c>
      <c r="C10" s="20" t="s">
        <v>32</v>
      </c>
      <c r="D10" s="20" t="s">
        <v>30</v>
      </c>
      <c r="E10" s="20" t="s">
        <v>14</v>
      </c>
      <c r="F10" s="20" t="s">
        <v>15</v>
      </c>
      <c r="G10" s="21">
        <v>74</v>
      </c>
      <c r="H10" s="22">
        <f>VLOOKUP(B10,[1]音乐!C$1:F$65536,4,FALSE)</f>
        <v>83.66</v>
      </c>
      <c r="I10" s="22">
        <f t="shared" si="0"/>
        <v>80.762</v>
      </c>
      <c r="J10" s="18">
        <v>2</v>
      </c>
    </row>
    <row r="11" s="3" customFormat="1" ht="17" customHeight="1" spans="1:10">
      <c r="A11" s="17">
        <v>9</v>
      </c>
      <c r="B11" s="23" t="s">
        <v>33</v>
      </c>
      <c r="C11" s="20" t="s">
        <v>34</v>
      </c>
      <c r="D11" s="20" t="s">
        <v>30</v>
      </c>
      <c r="E11" s="20" t="s">
        <v>14</v>
      </c>
      <c r="F11" s="20" t="s">
        <v>15</v>
      </c>
      <c r="G11" s="21">
        <v>77.5</v>
      </c>
      <c r="H11" s="22">
        <f>VLOOKUP(B11,[1]音乐!C$1:F$65536,4,FALSE)</f>
        <v>80.33</v>
      </c>
      <c r="I11" s="22">
        <f t="shared" si="0"/>
        <v>79.481</v>
      </c>
      <c r="J11" s="18">
        <v>3</v>
      </c>
    </row>
    <row r="12" s="3" customFormat="1" ht="17" customHeight="1" spans="1:10">
      <c r="A12" s="17">
        <v>10</v>
      </c>
      <c r="B12" s="23" t="s">
        <v>35</v>
      </c>
      <c r="C12" s="20" t="s">
        <v>36</v>
      </c>
      <c r="D12" s="20" t="s">
        <v>37</v>
      </c>
      <c r="E12" s="20" t="s">
        <v>14</v>
      </c>
      <c r="F12" s="20" t="s">
        <v>15</v>
      </c>
      <c r="G12" s="21">
        <v>82</v>
      </c>
      <c r="H12" s="22">
        <f>VLOOKUP(B12,[1]体育!C$1:G$65536,5,FALSE)</f>
        <v>80.66</v>
      </c>
      <c r="I12" s="22">
        <f t="shared" si="0"/>
        <v>81.062</v>
      </c>
      <c r="J12" s="18">
        <v>1</v>
      </c>
    </row>
    <row r="13" s="3" customFormat="1" ht="17" customHeight="1" spans="1:10">
      <c r="A13" s="17">
        <v>11</v>
      </c>
      <c r="B13" s="23" t="s">
        <v>38</v>
      </c>
      <c r="C13" s="20" t="s">
        <v>39</v>
      </c>
      <c r="D13" s="20" t="s">
        <v>37</v>
      </c>
      <c r="E13" s="20" t="s">
        <v>14</v>
      </c>
      <c r="F13" s="20" t="s">
        <v>15</v>
      </c>
      <c r="G13" s="21">
        <v>70</v>
      </c>
      <c r="H13" s="22">
        <f>VLOOKUP(B13,[1]体育!C$1:G$65536,5,FALSE)</f>
        <v>85.34</v>
      </c>
      <c r="I13" s="22">
        <f t="shared" si="0"/>
        <v>80.738</v>
      </c>
      <c r="J13" s="18">
        <v>2</v>
      </c>
    </row>
    <row r="14" s="3" customFormat="1" ht="17" customHeight="1" spans="1:10">
      <c r="A14" s="17">
        <v>12</v>
      </c>
      <c r="B14" s="23" t="s">
        <v>40</v>
      </c>
      <c r="C14" s="20" t="s">
        <v>41</v>
      </c>
      <c r="D14" s="20" t="s">
        <v>37</v>
      </c>
      <c r="E14" s="20" t="s">
        <v>14</v>
      </c>
      <c r="F14" s="20" t="s">
        <v>15</v>
      </c>
      <c r="G14" s="21">
        <v>73</v>
      </c>
      <c r="H14" s="22">
        <f>VLOOKUP(B14,[1]体育!C$1:G$65536,5,FALSE)</f>
        <v>77.66</v>
      </c>
      <c r="I14" s="22">
        <f t="shared" si="0"/>
        <v>76.262</v>
      </c>
      <c r="J14" s="18">
        <v>3</v>
      </c>
    </row>
    <row r="15" s="3" customFormat="1" ht="17" customHeight="1" spans="1:10">
      <c r="A15" s="17">
        <v>13</v>
      </c>
      <c r="B15" s="23" t="s">
        <v>42</v>
      </c>
      <c r="C15" s="20" t="s">
        <v>43</v>
      </c>
      <c r="D15" s="20" t="s">
        <v>44</v>
      </c>
      <c r="E15" s="20" t="s">
        <v>23</v>
      </c>
      <c r="F15" s="20" t="s">
        <v>45</v>
      </c>
      <c r="G15" s="21">
        <v>69</v>
      </c>
      <c r="H15" s="22">
        <f>VLOOKUP(B15,[1]体育!C$1:G$65536,5,FALSE)</f>
        <v>83.67</v>
      </c>
      <c r="I15" s="22">
        <f t="shared" si="0"/>
        <v>79.269</v>
      </c>
      <c r="J15" s="18">
        <v>1</v>
      </c>
    </row>
    <row r="16" s="3" customFormat="1" ht="17" customHeight="1" spans="1:10">
      <c r="A16" s="17">
        <v>14</v>
      </c>
      <c r="B16" s="23" t="s">
        <v>46</v>
      </c>
      <c r="C16" s="20" t="s">
        <v>47</v>
      </c>
      <c r="D16" s="20" t="s">
        <v>44</v>
      </c>
      <c r="E16" s="20" t="s">
        <v>23</v>
      </c>
      <c r="F16" s="20" t="s">
        <v>45</v>
      </c>
      <c r="G16" s="21">
        <v>72</v>
      </c>
      <c r="H16" s="22">
        <f>VLOOKUP(B16,[1]体育!C$1:G$65536,5,FALSE)</f>
        <v>80</v>
      </c>
      <c r="I16" s="22">
        <f t="shared" si="0"/>
        <v>77.6</v>
      </c>
      <c r="J16" s="18">
        <v>2</v>
      </c>
    </row>
    <row r="17" s="3" customFormat="1" ht="17" customHeight="1" spans="1:10">
      <c r="A17" s="17">
        <v>15</v>
      </c>
      <c r="B17" s="23" t="s">
        <v>48</v>
      </c>
      <c r="C17" s="20" t="s">
        <v>49</v>
      </c>
      <c r="D17" s="20" t="s">
        <v>44</v>
      </c>
      <c r="E17" s="20" t="s">
        <v>23</v>
      </c>
      <c r="F17" s="20" t="s">
        <v>45</v>
      </c>
      <c r="G17" s="21">
        <v>74</v>
      </c>
      <c r="H17" s="22">
        <f>VLOOKUP(B17,[1]体育!C$1:G$65536,5,FALSE)</f>
        <v>73.34</v>
      </c>
      <c r="I17" s="22">
        <f t="shared" si="0"/>
        <v>73.538</v>
      </c>
      <c r="J17" s="18">
        <v>3</v>
      </c>
    </row>
    <row r="18" s="3" customFormat="1" ht="17" customHeight="1" spans="1:10">
      <c r="A18" s="17">
        <v>16</v>
      </c>
      <c r="B18" s="23" t="s">
        <v>50</v>
      </c>
      <c r="C18" s="20" t="s">
        <v>51</v>
      </c>
      <c r="D18" s="20" t="s">
        <v>52</v>
      </c>
      <c r="E18" s="20" t="s">
        <v>23</v>
      </c>
      <c r="F18" s="20" t="s">
        <v>53</v>
      </c>
      <c r="G18" s="21">
        <v>76</v>
      </c>
      <c r="H18" s="22">
        <f>VLOOKUP(B18,[1]体育!C$1:G$65536,5,FALSE)</f>
        <v>86.34</v>
      </c>
      <c r="I18" s="22">
        <f t="shared" si="0"/>
        <v>83.238</v>
      </c>
      <c r="J18" s="18">
        <v>1</v>
      </c>
    </row>
    <row r="19" s="3" customFormat="1" ht="17" customHeight="1" spans="1:10">
      <c r="A19" s="17">
        <v>17</v>
      </c>
      <c r="B19" s="23" t="s">
        <v>54</v>
      </c>
      <c r="C19" s="20" t="s">
        <v>55</v>
      </c>
      <c r="D19" s="20" t="s">
        <v>52</v>
      </c>
      <c r="E19" s="20" t="s">
        <v>23</v>
      </c>
      <c r="F19" s="20" t="s">
        <v>53</v>
      </c>
      <c r="G19" s="21">
        <v>74</v>
      </c>
      <c r="H19" s="22">
        <f>VLOOKUP(B19,[1]体育!C$1:G$65536,5,FALSE)</f>
        <v>84.33</v>
      </c>
      <c r="I19" s="22">
        <f t="shared" si="0"/>
        <v>81.231</v>
      </c>
      <c r="J19" s="18">
        <v>2</v>
      </c>
    </row>
    <row r="20" s="3" customFormat="1" ht="17" customHeight="1" spans="1:10">
      <c r="A20" s="17">
        <v>18</v>
      </c>
      <c r="B20" s="23" t="s">
        <v>56</v>
      </c>
      <c r="C20" s="20" t="s">
        <v>57</v>
      </c>
      <c r="D20" s="20" t="s">
        <v>52</v>
      </c>
      <c r="E20" s="20" t="s">
        <v>23</v>
      </c>
      <c r="F20" s="20" t="s">
        <v>53</v>
      </c>
      <c r="G20" s="21">
        <v>73</v>
      </c>
      <c r="H20" s="22">
        <f>VLOOKUP(B20,[1]体育!C$1:G$65536,5,FALSE)</f>
        <v>82.34</v>
      </c>
      <c r="I20" s="22">
        <f t="shared" si="0"/>
        <v>79.538</v>
      </c>
      <c r="J20" s="18">
        <v>3</v>
      </c>
    </row>
    <row r="21" s="3" customFormat="1" ht="17" customHeight="1" spans="1:10">
      <c r="A21" s="17">
        <v>19</v>
      </c>
      <c r="B21" s="23" t="s">
        <v>58</v>
      </c>
      <c r="C21" s="20" t="s">
        <v>59</v>
      </c>
      <c r="D21" s="20" t="s">
        <v>52</v>
      </c>
      <c r="E21" s="20" t="s">
        <v>23</v>
      </c>
      <c r="F21" s="20" t="s">
        <v>53</v>
      </c>
      <c r="G21" s="21">
        <v>78</v>
      </c>
      <c r="H21" s="22">
        <f>VLOOKUP(B21,[1]体育!C$1:G$65536,5,FALSE)</f>
        <v>80</v>
      </c>
      <c r="I21" s="22">
        <f t="shared" si="0"/>
        <v>79.4</v>
      </c>
      <c r="J21" s="18">
        <v>4</v>
      </c>
    </row>
    <row r="22" s="3" customFormat="1" ht="17" customHeight="1" spans="1:10">
      <c r="A22" s="17">
        <v>20</v>
      </c>
      <c r="B22" s="23" t="s">
        <v>60</v>
      </c>
      <c r="C22" s="20" t="s">
        <v>61</v>
      </c>
      <c r="D22" s="20" t="s">
        <v>52</v>
      </c>
      <c r="E22" s="20" t="s">
        <v>23</v>
      </c>
      <c r="F22" s="20" t="s">
        <v>53</v>
      </c>
      <c r="G22" s="21">
        <v>71</v>
      </c>
      <c r="H22" s="22">
        <f>VLOOKUP(B22,[1]体育!C$1:G$65536,5,FALSE)</f>
        <v>82</v>
      </c>
      <c r="I22" s="22">
        <f t="shared" si="0"/>
        <v>78.7</v>
      </c>
      <c r="J22" s="18">
        <v>5</v>
      </c>
    </row>
    <row r="23" s="3" customFormat="1" ht="17" customHeight="1" spans="1:10">
      <c r="A23" s="17">
        <v>21</v>
      </c>
      <c r="B23" s="23" t="s">
        <v>62</v>
      </c>
      <c r="C23" s="20" t="s">
        <v>63</v>
      </c>
      <c r="D23" s="20" t="s">
        <v>52</v>
      </c>
      <c r="E23" s="20" t="s">
        <v>23</v>
      </c>
      <c r="F23" s="20" t="s">
        <v>53</v>
      </c>
      <c r="G23" s="21">
        <v>71</v>
      </c>
      <c r="H23" s="22">
        <f>VLOOKUP(B23,[1]体育!C$1:G$65536,5,FALSE)</f>
        <v>81.01</v>
      </c>
      <c r="I23" s="22">
        <f t="shared" si="0"/>
        <v>78.007</v>
      </c>
      <c r="J23" s="18">
        <v>6</v>
      </c>
    </row>
    <row r="24" s="3" customFormat="1" ht="17" customHeight="1" spans="1:10">
      <c r="A24" s="17">
        <v>22</v>
      </c>
      <c r="B24" s="23" t="s">
        <v>64</v>
      </c>
      <c r="C24" s="20" t="s">
        <v>65</v>
      </c>
      <c r="D24" s="20" t="s">
        <v>52</v>
      </c>
      <c r="E24" s="20" t="s">
        <v>23</v>
      </c>
      <c r="F24" s="20" t="s">
        <v>53</v>
      </c>
      <c r="G24" s="21">
        <v>83</v>
      </c>
      <c r="H24" s="22">
        <f>VLOOKUP(B24,[1]体育!C$1:G$65536,5,FALSE)</f>
        <v>74.66</v>
      </c>
      <c r="I24" s="22">
        <f t="shared" si="0"/>
        <v>77.162</v>
      </c>
      <c r="J24" s="18">
        <v>7</v>
      </c>
    </row>
    <row r="25" s="3" customFormat="1" ht="17" customHeight="1" spans="1:10">
      <c r="A25" s="17">
        <v>23</v>
      </c>
      <c r="B25" s="23" t="s">
        <v>66</v>
      </c>
      <c r="C25" s="20" t="s">
        <v>67</v>
      </c>
      <c r="D25" s="20" t="s">
        <v>52</v>
      </c>
      <c r="E25" s="20" t="s">
        <v>23</v>
      </c>
      <c r="F25" s="20" t="s">
        <v>53</v>
      </c>
      <c r="G25" s="21">
        <v>72</v>
      </c>
      <c r="H25" s="22">
        <f>VLOOKUP(B25,[1]体育!C$1:G$65536,5,FALSE)</f>
        <v>79.33</v>
      </c>
      <c r="I25" s="22">
        <f t="shared" si="0"/>
        <v>77.131</v>
      </c>
      <c r="J25" s="18">
        <v>8</v>
      </c>
    </row>
    <row r="26" s="3" customFormat="1" ht="17" customHeight="1" spans="1:10">
      <c r="A26" s="17">
        <v>24</v>
      </c>
      <c r="B26" s="23" t="s">
        <v>68</v>
      </c>
      <c r="C26" s="20" t="s">
        <v>69</v>
      </c>
      <c r="D26" s="20" t="s">
        <v>52</v>
      </c>
      <c r="E26" s="20" t="s">
        <v>23</v>
      </c>
      <c r="F26" s="20" t="s">
        <v>53</v>
      </c>
      <c r="G26" s="21">
        <v>73</v>
      </c>
      <c r="H26" s="22">
        <f>VLOOKUP(B26,[1]体育!C$1:G$65536,5,FALSE)</f>
        <v>78.34</v>
      </c>
      <c r="I26" s="22">
        <f t="shared" si="0"/>
        <v>76.738</v>
      </c>
      <c r="J26" s="18">
        <v>9</v>
      </c>
    </row>
    <row r="27" s="3" customFormat="1" ht="17" customHeight="1" spans="1:10">
      <c r="A27" s="17">
        <v>25</v>
      </c>
      <c r="B27" s="23" t="s">
        <v>70</v>
      </c>
      <c r="C27" s="20" t="s">
        <v>71</v>
      </c>
      <c r="D27" s="20" t="s">
        <v>52</v>
      </c>
      <c r="E27" s="20" t="s">
        <v>23</v>
      </c>
      <c r="F27" s="20" t="s">
        <v>53</v>
      </c>
      <c r="G27" s="21">
        <v>72</v>
      </c>
      <c r="H27" s="22">
        <f>VLOOKUP(B27,[1]体育!C$1:G$65536,5,FALSE)</f>
        <v>78.67</v>
      </c>
      <c r="I27" s="22">
        <f t="shared" si="0"/>
        <v>76.669</v>
      </c>
      <c r="J27" s="18">
        <v>10</v>
      </c>
    </row>
    <row r="28" s="3" customFormat="1" ht="17" customHeight="1" spans="1:10">
      <c r="A28" s="17">
        <v>26</v>
      </c>
      <c r="B28" s="23" t="s">
        <v>72</v>
      </c>
      <c r="C28" s="20" t="s">
        <v>73</v>
      </c>
      <c r="D28" s="20" t="s">
        <v>52</v>
      </c>
      <c r="E28" s="20" t="s">
        <v>23</v>
      </c>
      <c r="F28" s="20" t="s">
        <v>53</v>
      </c>
      <c r="G28" s="21">
        <v>79</v>
      </c>
      <c r="H28" s="22">
        <f>VLOOKUP(B28,[1]体育!C$1:G$65536,5,FALSE)</f>
        <v>75.33</v>
      </c>
      <c r="I28" s="22">
        <f t="shared" si="0"/>
        <v>76.431</v>
      </c>
      <c r="J28" s="18">
        <v>11</v>
      </c>
    </row>
    <row r="29" s="3" customFormat="1" ht="17" customHeight="1" spans="1:10">
      <c r="A29" s="17">
        <v>27</v>
      </c>
      <c r="B29" s="23" t="s">
        <v>74</v>
      </c>
      <c r="C29" s="20" t="s">
        <v>75</v>
      </c>
      <c r="D29" s="20" t="s">
        <v>52</v>
      </c>
      <c r="E29" s="20" t="s">
        <v>23</v>
      </c>
      <c r="F29" s="20" t="s">
        <v>53</v>
      </c>
      <c r="G29" s="21">
        <v>71</v>
      </c>
      <c r="H29" s="22">
        <f>VLOOKUP(B29,[1]体育!C$1:G$65536,5,FALSE)</f>
        <v>78</v>
      </c>
      <c r="I29" s="22">
        <f t="shared" si="0"/>
        <v>75.9</v>
      </c>
      <c r="J29" s="18">
        <v>12</v>
      </c>
    </row>
  </sheetData>
  <mergeCells count="1">
    <mergeCell ref="A1:J1"/>
  </mergeCells>
  <pageMargins left="0.393055555555556" right="0.156944444444444" top="0.75" bottom="0.75" header="0.3" footer="0.3"/>
  <pageSetup paperSize="9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孔蕴雯</cp:lastModifiedBy>
  <dcterms:created xsi:type="dcterms:W3CDTF">2023-05-12T11:15:00Z</dcterms:created>
  <dcterms:modified xsi:type="dcterms:W3CDTF">2026-04-27T02:07:51Z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F2A7D361ED834DCDBC03753966841293_12</vt:lpwstr>
  </property>
  <property fmtid="{D5CDD505-2E9C-101B-9397-08002B2CF9AE}" pid="4" name="CalculationRule">
    <vt:i4>0</vt:i4>
  </property>
</Properties>
</file>